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552" yWindow="780" windowWidth="15480" windowHeight="11580"/>
  </bookViews>
  <sheets>
    <sheet name="300mg per 5mL" sheetId="13" r:id="rId1"/>
  </sheets>
  <definedNames>
    <definedName name="_xlnm.Print_Area" localSheetId="0">'300mg per 5mL'!$A$1:$S$54</definedName>
  </definedNames>
  <calcPr calcId="125725"/>
</workbook>
</file>

<file path=xl/calcChain.xml><?xml version="1.0" encoding="utf-8"?>
<calcChain xmlns="http://schemas.openxmlformats.org/spreadsheetml/2006/main">
  <c r="D42" i="13"/>
  <c r="D41"/>
  <c r="N38"/>
  <c r="M38"/>
  <c r="L38"/>
  <c r="H38"/>
  <c r="G38"/>
  <c r="F38"/>
  <c r="D38"/>
  <c r="N37"/>
  <c r="M37"/>
  <c r="H37"/>
  <c r="G37"/>
  <c r="F37"/>
  <c r="D37"/>
  <c r="N33"/>
  <c r="N34" s="1"/>
  <c r="M33"/>
  <c r="L33"/>
  <c r="L34" s="1"/>
  <c r="H33"/>
  <c r="G33"/>
  <c r="G34" s="1"/>
  <c r="F33"/>
  <c r="L19"/>
  <c r="F41" l="1"/>
  <c r="H41"/>
  <c r="L41"/>
  <c r="L42"/>
  <c r="M41"/>
  <c r="N42"/>
  <c r="N41"/>
  <c r="G42"/>
  <c r="G41"/>
  <c r="H34"/>
  <c r="H42" s="1"/>
  <c r="M34"/>
  <c r="M42" s="1"/>
  <c r="F34"/>
  <c r="F42" s="1"/>
</calcChain>
</file>

<file path=xl/comments1.xml><?xml version="1.0" encoding="utf-8"?>
<comments xmlns="http://schemas.openxmlformats.org/spreadsheetml/2006/main">
  <authors>
    <author>Cardinal Health</author>
  </authors>
  <commentList>
    <comment ref="D32" authorId="0">
      <text>
        <r>
          <rPr>
            <b/>
            <sz val="8"/>
            <color indexed="81"/>
            <rFont val="Tahoma"/>
            <family val="2"/>
          </rPr>
          <t>Cardinal Health:</t>
        </r>
        <r>
          <rPr>
            <sz val="8"/>
            <color indexed="81"/>
            <rFont val="Tahoma"/>
            <family val="2"/>
          </rPr>
          <t xml:space="preserve">
Figure represents anticipated reimbursement to pharmacy based upon standard industry calculation for branded drugs.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Cardinal Health:</t>
        </r>
        <r>
          <rPr>
            <sz val="8"/>
            <color indexed="81"/>
            <rFont val="Tahoma"/>
            <family val="2"/>
          </rPr>
          <t xml:space="preserve">
Figure represents anticipated reimbursement to pharmacy based upon standard industry calculation for branded drugs.</t>
        </r>
      </text>
    </comment>
    <comment ref="M37" authorId="0">
      <text>
        <r>
          <rPr>
            <b/>
            <sz val="8"/>
            <color indexed="81"/>
            <rFont val="Tahoma"/>
            <family val="2"/>
          </rPr>
          <t>Cardinal Health:</t>
        </r>
        <r>
          <rPr>
            <sz val="8"/>
            <color indexed="81"/>
            <rFont val="Tahoma"/>
            <family val="2"/>
          </rPr>
          <t xml:space="preserve">
Cost = Preferred Source</t>
        </r>
      </text>
    </comment>
    <comment ref="N37" authorId="0">
      <text>
        <r>
          <rPr>
            <b/>
            <sz val="8"/>
            <color indexed="81"/>
            <rFont val="Tahoma"/>
            <family val="2"/>
          </rPr>
          <t>Cardinal Health:</t>
        </r>
        <r>
          <rPr>
            <sz val="8"/>
            <color indexed="81"/>
            <rFont val="Tahoma"/>
            <family val="2"/>
          </rPr>
          <t xml:space="preserve">
Cost = Preferred Source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Cardinal Health:</t>
        </r>
        <r>
          <rPr>
            <sz val="8"/>
            <color indexed="81"/>
            <rFont val="Tahoma"/>
            <family val="2"/>
          </rPr>
          <t xml:space="preserve">
Figure represents anticipated reimbursement to pharmacy based upon standard industry calculation for branded drugs.</t>
        </r>
      </text>
    </comment>
  </commentList>
</comments>
</file>

<file path=xl/sharedStrings.xml><?xml version="1.0" encoding="utf-8"?>
<sst xmlns="http://schemas.openxmlformats.org/spreadsheetml/2006/main" count="40" uniqueCount="35">
  <si>
    <t>Brand</t>
  </si>
  <si>
    <t>Generic</t>
  </si>
  <si>
    <t>Brand:</t>
  </si>
  <si>
    <t>Package</t>
  </si>
  <si>
    <t>CIN</t>
  </si>
  <si>
    <t>AWP</t>
  </si>
  <si>
    <t>WAC</t>
  </si>
  <si>
    <t>**Pharmacy cost may vary.</t>
  </si>
  <si>
    <t>Terconazole Vaginal Cream 0.8%</t>
  </si>
  <si>
    <r>
      <t>Terazol</t>
    </r>
    <r>
      <rPr>
        <b/>
        <sz val="10"/>
        <rFont val="Arial"/>
        <family val="2"/>
      </rPr>
      <t>®</t>
    </r>
    <r>
      <rPr>
        <b/>
        <sz val="10"/>
        <rFont val="Arial"/>
        <family val="2"/>
      </rPr>
      <t xml:space="preserve"> 3 Vaginal Cream 0.8%</t>
    </r>
  </si>
  <si>
    <t xml:space="preserve"> </t>
  </si>
  <si>
    <t>Supplier</t>
  </si>
  <si>
    <t>NDC #</t>
  </si>
  <si>
    <t>GCN #</t>
  </si>
  <si>
    <t xml:space="preserve"> * Figures are based upon a conservative reimbursement model. Third-party reimbursement rates may vary.</t>
  </si>
  <si>
    <t>Hypothetical reimbursement model</t>
  </si>
  <si>
    <t>Assumptions:</t>
  </si>
  <si>
    <t>Lit. No. 1GN6014</t>
  </si>
  <si>
    <t>Product details</t>
  </si>
  <si>
    <t>Reimbursement rates 
(AWP less)</t>
  </si>
  <si>
    <r>
      <t xml:space="preserve">Pharm </t>
    </r>
    <r>
      <rPr>
        <sz val="11"/>
        <rFont val="Arial"/>
        <family val="2"/>
      </rPr>
      <t>r</t>
    </r>
    <r>
      <rPr>
        <sz val="11"/>
        <rFont val="Arial"/>
        <family val="2"/>
      </rPr>
      <t>eimbursement*</t>
    </r>
  </si>
  <si>
    <r>
      <t xml:space="preserve">Pharmacy </t>
    </r>
    <r>
      <rPr>
        <sz val="11"/>
        <rFont val="Arial"/>
        <family val="2"/>
      </rPr>
      <t>c</t>
    </r>
    <r>
      <rPr>
        <sz val="11"/>
        <rFont val="Arial"/>
        <family val="2"/>
      </rPr>
      <t>ost **</t>
    </r>
  </si>
  <si>
    <t>Pharmacy margin *</t>
  </si>
  <si>
    <t>Third-party margin calculation</t>
  </si>
  <si>
    <t>Novartis Pharmaceuticals</t>
  </si>
  <si>
    <t>00078-0494-71</t>
  </si>
  <si>
    <t>Teva</t>
  </si>
  <si>
    <t>00093-4085-63</t>
  </si>
  <si>
    <t>The preceding information was sourced from Medispan files effective November 18, 2013.</t>
  </si>
  <si>
    <t>Carton</t>
  </si>
  <si>
    <t>Per Carton</t>
  </si>
  <si>
    <t>Tobi® Inhalation Solution 300mg/5mL Ampules</t>
  </si>
  <si>
    <t>Ampules</t>
  </si>
  <si>
    <t>Per Ampule</t>
  </si>
  <si>
    <t>Tobramycin inhalation solution 300mg/5ml ampules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</si>
</sst>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164" formatCode="&quot;$&quot;#,##0.00"/>
    <numFmt numFmtId="165" formatCode="&quot;$&quot;#,##0.0000"/>
    <numFmt numFmtId="166" formatCode="00000\-0000\-00"/>
    <numFmt numFmtId="167" formatCode="0000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2"/>
      <color indexed="48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4"/>
      <color indexed="48"/>
      <name val="Arial"/>
      <family val="2"/>
    </font>
    <font>
      <b/>
      <sz val="10"/>
      <color indexed="10"/>
      <name val="Arial"/>
      <family val="2"/>
    </font>
    <font>
      <sz val="16"/>
      <color indexed="10"/>
      <name val="Arial"/>
      <family val="2"/>
    </font>
    <font>
      <sz val="16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z val="12"/>
      <color indexed="9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sz val="6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2" fillId="0" borderId="0" xfId="0" applyNumberFormat="1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14" fontId="7" fillId="0" borderId="0" xfId="0" applyNumberFormat="1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2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0" fontId="9" fillId="0" borderId="0" xfId="0" applyFont="1" applyBorder="1"/>
    <xf numFmtId="0" fontId="10" fillId="0" borderId="0" xfId="0" applyFont="1" applyFill="1" applyBorder="1"/>
    <xf numFmtId="0" fontId="11" fillId="0" borderId="0" xfId="0" applyFont="1"/>
    <xf numFmtId="0" fontId="14" fillId="0" borderId="0" xfId="0" applyFont="1" applyBorder="1"/>
    <xf numFmtId="0" fontId="0" fillId="0" borderId="1" xfId="0" applyBorder="1" applyAlignment="1">
      <alignment vertical="center"/>
    </xf>
    <xf numFmtId="0" fontId="16" fillId="0" borderId="0" xfId="0" applyFont="1" applyBorder="1"/>
    <xf numFmtId="164" fontId="11" fillId="0" borderId="0" xfId="0" applyNumberFormat="1" applyFont="1" applyBorder="1"/>
    <xf numFmtId="0" fontId="5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16" fillId="0" borderId="0" xfId="0" applyFont="1"/>
    <xf numFmtId="0" fontId="13" fillId="0" borderId="0" xfId="0" applyFont="1" applyFill="1" applyBorder="1"/>
    <xf numFmtId="0" fontId="10" fillId="0" borderId="0" xfId="0" applyFont="1"/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 vertical="center"/>
    </xf>
    <xf numFmtId="167" fontId="0" fillId="0" borderId="0" xfId="0" applyNumberForma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4" fontId="1" fillId="0" borderId="0" xfId="0" applyNumberFormat="1" applyFont="1" applyBorder="1"/>
    <xf numFmtId="0" fontId="0" fillId="0" borderId="3" xfId="0" applyBorder="1" applyAlignment="1">
      <alignment horizontal="left" vertical="center"/>
    </xf>
    <xf numFmtId="7" fontId="2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7" fontId="1" fillId="0" borderId="8" xfId="0" applyNumberFormat="1" applyFont="1" applyBorder="1" applyAlignment="1">
      <alignment horizontal="center" vertical="center"/>
    </xf>
    <xf numFmtId="0" fontId="27" fillId="0" borderId="0" xfId="0" applyFont="1" applyBorder="1"/>
    <xf numFmtId="9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13" xfId="0" applyNumberFormat="1" applyFont="1" applyFill="1" applyBorder="1" applyAlignment="1">
      <alignment horizontal="center" vertical="center"/>
    </xf>
    <xf numFmtId="0" fontId="28" fillId="0" borderId="0" xfId="0" applyFont="1"/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7" fontId="1" fillId="2" borderId="7" xfId="0" applyNumberFormat="1" applyFont="1" applyFill="1" applyBorder="1" applyAlignment="1">
      <alignment horizontal="center" vertical="center"/>
    </xf>
    <xf numFmtId="7" fontId="2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/>
    <xf numFmtId="0" fontId="17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14" xfId="0" applyFont="1" applyBorder="1"/>
    <xf numFmtId="0" fontId="2" fillId="0" borderId="1" xfId="0" applyFont="1" applyBorder="1" applyAlignment="1">
      <alignment horizontal="center" wrapText="1"/>
    </xf>
    <xf numFmtId="0" fontId="2" fillId="2" borderId="1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7" fontId="22" fillId="2" borderId="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7" fontId="22" fillId="0" borderId="4" xfId="0" applyNumberFormat="1" applyFont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0" fillId="0" borderId="0" xfId="0" applyFill="1" applyBorder="1" applyAlignment="1">
      <alignment horizontal="center"/>
    </xf>
    <xf numFmtId="164" fontId="2" fillId="0" borderId="0" xfId="0" applyNumberFormat="1" applyFont="1" applyFill="1" applyBorder="1"/>
    <xf numFmtId="0" fontId="15" fillId="0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3" borderId="0" xfId="0" applyFill="1" applyBorder="1"/>
    <xf numFmtId="0" fontId="30" fillId="3" borderId="0" xfId="0" applyFont="1" applyFill="1" applyBorder="1" applyAlignment="1">
      <alignment vertical="center" wrapText="1"/>
    </xf>
    <xf numFmtId="0" fontId="0" fillId="3" borderId="17" xfId="0" applyFill="1" applyBorder="1" applyAlignment="1">
      <alignment horizontal="center"/>
    </xf>
    <xf numFmtId="0" fontId="33" fillId="3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0" fillId="3" borderId="16" xfId="0" applyFill="1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2" fillId="3" borderId="0" xfId="0" applyFont="1" applyFill="1" applyBorder="1"/>
    <xf numFmtId="0" fontId="31" fillId="3" borderId="0" xfId="0" applyFont="1" applyFill="1" applyBorder="1" applyAlignment="1"/>
    <xf numFmtId="0" fontId="1" fillId="3" borderId="0" xfId="0" applyFont="1" applyFill="1" applyBorder="1"/>
    <xf numFmtId="0" fontId="14" fillId="3" borderId="0" xfId="0" applyFont="1" applyFill="1" applyBorder="1"/>
    <xf numFmtId="164" fontId="32" fillId="0" borderId="3" xfId="0" applyNumberFormat="1" applyFont="1" applyFill="1" applyBorder="1" applyAlignment="1">
      <alignment horizontal="right"/>
    </xf>
    <xf numFmtId="164" fontId="32" fillId="0" borderId="8" xfId="0" applyNumberFormat="1" applyFont="1" applyFill="1" applyBorder="1" applyAlignment="1">
      <alignment horizontal="right"/>
    </xf>
    <xf numFmtId="164" fontId="32" fillId="0" borderId="4" xfId="0" applyNumberFormat="1" applyFont="1" applyFill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2" borderId="14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 indent="1"/>
    </xf>
    <xf numFmtId="164" fontId="0" fillId="2" borderId="7" xfId="0" applyNumberFormat="1" applyFont="1" applyFill="1" applyBorder="1" applyAlignment="1">
      <alignment horizontal="right" indent="1"/>
    </xf>
    <xf numFmtId="164" fontId="0" fillId="2" borderId="1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/>
    </xf>
    <xf numFmtId="7" fontId="0" fillId="2" borderId="0" xfId="0" applyNumberFormat="1" applyFont="1" applyFill="1" applyBorder="1" applyAlignment="1">
      <alignment horizontal="right" indent="1"/>
    </xf>
    <xf numFmtId="7" fontId="0" fillId="2" borderId="7" xfId="0" applyNumberFormat="1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18" xfId="0" applyFont="1" applyBorder="1" applyAlignment="1">
      <alignment horizontal="right" indent="1"/>
    </xf>
    <xf numFmtId="0" fontId="0" fillId="0" borderId="17" xfId="0" applyFont="1" applyBorder="1" applyAlignment="1">
      <alignment horizontal="right" indent="1"/>
    </xf>
    <xf numFmtId="0" fontId="0" fillId="0" borderId="19" xfId="0" applyFont="1" applyBorder="1" applyAlignment="1">
      <alignment horizontal="right" indent="1"/>
    </xf>
    <xf numFmtId="0" fontId="0" fillId="0" borderId="19" xfId="0" applyFont="1" applyBorder="1" applyAlignment="1">
      <alignment horizontal="right"/>
    </xf>
    <xf numFmtId="0" fontId="0" fillId="0" borderId="5" xfId="0" applyFont="1" applyBorder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32" fillId="3" borderId="14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right" indent="1"/>
    </xf>
    <xf numFmtId="0" fontId="32" fillId="3" borderId="7" xfId="0" applyFont="1" applyFill="1" applyBorder="1" applyAlignment="1">
      <alignment horizontal="right" indent="1"/>
    </xf>
    <xf numFmtId="0" fontId="32" fillId="3" borderId="1" xfId="0" applyFont="1" applyFill="1" applyBorder="1" applyAlignment="1">
      <alignment horizontal="right" indent="1"/>
    </xf>
    <xf numFmtId="0" fontId="32" fillId="0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3" fillId="3" borderId="14" xfId="0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33" fillId="0" borderId="15" xfId="0" applyFont="1" applyFill="1" applyBorder="1" applyAlignment="1">
      <alignment horizontal="right"/>
    </xf>
    <xf numFmtId="7" fontId="32" fillId="0" borderId="3" xfId="0" applyNumberFormat="1" applyFont="1" applyFill="1" applyBorder="1" applyAlignment="1">
      <alignment horizontal="right"/>
    </xf>
    <xf numFmtId="7" fontId="32" fillId="0" borderId="8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17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14" xfId="0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 indent="1"/>
    </xf>
    <xf numFmtId="164" fontId="0" fillId="4" borderId="7" xfId="0" applyNumberFormat="1" applyFont="1" applyFill="1" applyBorder="1" applyAlignment="1">
      <alignment horizontal="right" indent="1"/>
    </xf>
    <xf numFmtId="164" fontId="0" fillId="4" borderId="1" xfId="0" applyNumberFormat="1" applyFont="1" applyFill="1" applyBorder="1" applyAlignment="1">
      <alignment horizontal="right" indent="1"/>
    </xf>
    <xf numFmtId="7" fontId="0" fillId="4" borderId="0" xfId="0" applyNumberFormat="1" applyFont="1" applyFill="1" applyBorder="1" applyAlignment="1">
      <alignment horizontal="right" indent="1"/>
    </xf>
    <xf numFmtId="7" fontId="0" fillId="4" borderId="7" xfId="0" applyNumberFormat="1" applyFont="1" applyFill="1" applyBorder="1" applyAlignment="1">
      <alignment horizontal="right" indent="1"/>
    </xf>
    <xf numFmtId="0" fontId="0" fillId="4" borderId="1" xfId="0" applyFont="1" applyFill="1" applyBorder="1" applyAlignment="1">
      <alignment horizontal="right"/>
    </xf>
    <xf numFmtId="0" fontId="15" fillId="0" borderId="0" xfId="0" applyFont="1" applyBorder="1" applyAlignment="1"/>
    <xf numFmtId="164" fontId="30" fillId="3" borderId="0" xfId="0" applyNumberFormat="1" applyFont="1" applyFill="1" applyBorder="1" applyAlignment="1">
      <alignment horizontal="center" vertical="center"/>
    </xf>
    <xf numFmtId="164" fontId="30" fillId="3" borderId="7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7" fontId="30" fillId="3" borderId="0" xfId="0" applyNumberFormat="1" applyFont="1" applyFill="1" applyBorder="1" applyAlignment="1">
      <alignment horizontal="center" vertical="center"/>
    </xf>
    <xf numFmtId="7" fontId="30" fillId="3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30" fillId="3" borderId="11" xfId="0" applyFont="1" applyFill="1" applyBorder="1" applyAlignment="1">
      <alignment horizontal="left" vertical="center" wrapText="1"/>
    </xf>
    <xf numFmtId="0" fontId="29" fillId="3" borderId="9" xfId="0" applyFont="1" applyFill="1" applyBorder="1" applyAlignment="1">
      <alignment horizontal="left" vertical="center" wrapText="1"/>
    </xf>
    <xf numFmtId="0" fontId="29" fillId="3" borderId="10" xfId="0" applyFont="1" applyFill="1" applyBorder="1" applyAlignment="1">
      <alignment horizontal="left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3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46</xdr:row>
      <xdr:rowOff>9525</xdr:rowOff>
    </xdr:from>
    <xdr:to>
      <xdr:col>16</xdr:col>
      <xdr:colOff>400050</xdr:colOff>
      <xdr:row>50</xdr:row>
      <xdr:rowOff>152400</xdr:rowOff>
    </xdr:to>
    <xdr:pic>
      <xdr:nvPicPr>
        <xdr:cNvPr id="18438" name="Picture 16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15050" y="9496425"/>
          <a:ext cx="1628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4234</xdr:colOff>
      <xdr:row>0</xdr:row>
      <xdr:rowOff>224364</xdr:rowOff>
    </xdr:from>
    <xdr:to>
      <xdr:col>16</xdr:col>
      <xdr:colOff>614866</xdr:colOff>
      <xdr:row>8</xdr:row>
      <xdr:rowOff>71760</xdr:rowOff>
    </xdr:to>
    <xdr:sp macro="" textlink="">
      <xdr:nvSpPr>
        <xdr:cNvPr id="7" name="Rectangle 7"/>
        <xdr:cNvSpPr/>
      </xdr:nvSpPr>
      <xdr:spPr>
        <a:xfrm>
          <a:off x="232834" y="224364"/>
          <a:ext cx="8560832" cy="2628696"/>
        </a:xfrm>
        <a:custGeom>
          <a:avLst/>
          <a:gdLst>
            <a:gd name="connsiteX0" fmla="*/ 0 w 8140700"/>
            <a:gd name="connsiteY0" fmla="*/ 0 h 1447800"/>
            <a:gd name="connsiteX1" fmla="*/ 8140700 w 8140700"/>
            <a:gd name="connsiteY1" fmla="*/ 0 h 1447800"/>
            <a:gd name="connsiteX2" fmla="*/ 8140700 w 8140700"/>
            <a:gd name="connsiteY2" fmla="*/ 1447800 h 1447800"/>
            <a:gd name="connsiteX3" fmla="*/ 0 w 8140700"/>
            <a:gd name="connsiteY3" fmla="*/ 1447800 h 1447800"/>
            <a:gd name="connsiteX4" fmla="*/ 0 w 8140700"/>
            <a:gd name="connsiteY4" fmla="*/ 0 h 1447800"/>
            <a:gd name="connsiteX0" fmla="*/ 0 w 8153400"/>
            <a:gd name="connsiteY0" fmla="*/ 0 h 1447800"/>
            <a:gd name="connsiteX1" fmla="*/ 8140700 w 8153400"/>
            <a:gd name="connsiteY1" fmla="*/ 0 h 1447800"/>
            <a:gd name="connsiteX2" fmla="*/ 8153400 w 8153400"/>
            <a:gd name="connsiteY2" fmla="*/ 368300 h 1447800"/>
            <a:gd name="connsiteX3" fmla="*/ 0 w 8153400"/>
            <a:gd name="connsiteY3" fmla="*/ 1447800 h 1447800"/>
            <a:gd name="connsiteX4" fmla="*/ 0 w 8153400"/>
            <a:gd name="connsiteY4" fmla="*/ 0 h 1447800"/>
            <a:gd name="connsiteX0" fmla="*/ 0 w 8153400"/>
            <a:gd name="connsiteY0" fmla="*/ 0 h 1447800"/>
            <a:gd name="connsiteX1" fmla="*/ 8140700 w 8153400"/>
            <a:gd name="connsiteY1" fmla="*/ 0 h 1447800"/>
            <a:gd name="connsiteX2" fmla="*/ 8153400 w 8153400"/>
            <a:gd name="connsiteY2" fmla="*/ 368300 h 1447800"/>
            <a:gd name="connsiteX3" fmla="*/ 0 w 8153400"/>
            <a:gd name="connsiteY3" fmla="*/ 1447800 h 1447800"/>
            <a:gd name="connsiteX4" fmla="*/ 0 w 8153400"/>
            <a:gd name="connsiteY4" fmla="*/ 0 h 1447800"/>
            <a:gd name="connsiteX0" fmla="*/ 0 w 8153400"/>
            <a:gd name="connsiteY0" fmla="*/ 0 h 1447800"/>
            <a:gd name="connsiteX1" fmla="*/ 8140700 w 8153400"/>
            <a:gd name="connsiteY1" fmla="*/ 0 h 1447800"/>
            <a:gd name="connsiteX2" fmla="*/ 8153400 w 8153400"/>
            <a:gd name="connsiteY2" fmla="*/ 368300 h 1447800"/>
            <a:gd name="connsiteX3" fmla="*/ 0 w 8153400"/>
            <a:gd name="connsiteY3" fmla="*/ 1447800 h 1447800"/>
            <a:gd name="connsiteX4" fmla="*/ 0 w 8153400"/>
            <a:gd name="connsiteY4" fmla="*/ 0 h 1447800"/>
            <a:gd name="connsiteX0" fmla="*/ 12700 w 8166100"/>
            <a:gd name="connsiteY0" fmla="*/ 0 h 2019300"/>
            <a:gd name="connsiteX1" fmla="*/ 8153400 w 8166100"/>
            <a:gd name="connsiteY1" fmla="*/ 0 h 2019300"/>
            <a:gd name="connsiteX2" fmla="*/ 8166100 w 8166100"/>
            <a:gd name="connsiteY2" fmla="*/ 368300 h 2019300"/>
            <a:gd name="connsiteX3" fmla="*/ 0 w 8166100"/>
            <a:gd name="connsiteY3" fmla="*/ 2019300 h 2019300"/>
            <a:gd name="connsiteX4" fmla="*/ 12700 w 8166100"/>
            <a:gd name="connsiteY4" fmla="*/ 0 h 2019300"/>
            <a:gd name="connsiteX0" fmla="*/ 12700 w 8166100"/>
            <a:gd name="connsiteY0" fmla="*/ 0 h 2019300"/>
            <a:gd name="connsiteX1" fmla="*/ 8153400 w 8166100"/>
            <a:gd name="connsiteY1" fmla="*/ 0 h 2019300"/>
            <a:gd name="connsiteX2" fmla="*/ 8166100 w 8166100"/>
            <a:gd name="connsiteY2" fmla="*/ 1295400 h 2019300"/>
            <a:gd name="connsiteX3" fmla="*/ 0 w 8166100"/>
            <a:gd name="connsiteY3" fmla="*/ 2019300 h 2019300"/>
            <a:gd name="connsiteX4" fmla="*/ 12700 w 8166100"/>
            <a:gd name="connsiteY4" fmla="*/ 0 h 2019300"/>
            <a:gd name="connsiteX0" fmla="*/ 12700 w 8153400"/>
            <a:gd name="connsiteY0" fmla="*/ 0 h 2019300"/>
            <a:gd name="connsiteX1" fmla="*/ 8153400 w 8153400"/>
            <a:gd name="connsiteY1" fmla="*/ 0 h 2019300"/>
            <a:gd name="connsiteX2" fmla="*/ 8135506 w 8153400"/>
            <a:gd name="connsiteY2" fmla="*/ 1295400 h 2019300"/>
            <a:gd name="connsiteX3" fmla="*/ 0 w 8153400"/>
            <a:gd name="connsiteY3" fmla="*/ 2019300 h 2019300"/>
            <a:gd name="connsiteX4" fmla="*/ 12700 w 8153400"/>
            <a:gd name="connsiteY4" fmla="*/ 0 h 2019300"/>
            <a:gd name="connsiteX0" fmla="*/ 12700 w 8153400"/>
            <a:gd name="connsiteY0" fmla="*/ 0 h 2019300"/>
            <a:gd name="connsiteX1" fmla="*/ 8153400 w 8153400"/>
            <a:gd name="connsiteY1" fmla="*/ 0 h 2019300"/>
            <a:gd name="connsiteX2" fmla="*/ 8135506 w 8153400"/>
            <a:gd name="connsiteY2" fmla="*/ 1295400 h 2019300"/>
            <a:gd name="connsiteX3" fmla="*/ 0 w 8153400"/>
            <a:gd name="connsiteY3" fmla="*/ 2019300 h 2019300"/>
            <a:gd name="connsiteX4" fmla="*/ 12700 w 8153400"/>
            <a:gd name="connsiteY4" fmla="*/ 0 h 2019300"/>
            <a:gd name="connsiteX0" fmla="*/ 12700 w 8153400"/>
            <a:gd name="connsiteY0" fmla="*/ 0 h 2019300"/>
            <a:gd name="connsiteX1" fmla="*/ 8153400 w 8153400"/>
            <a:gd name="connsiteY1" fmla="*/ 0 h 2019300"/>
            <a:gd name="connsiteX2" fmla="*/ 8135506 w 8153400"/>
            <a:gd name="connsiteY2" fmla="*/ 1295400 h 2019300"/>
            <a:gd name="connsiteX3" fmla="*/ 0 w 8153400"/>
            <a:gd name="connsiteY3" fmla="*/ 2019300 h 2019300"/>
            <a:gd name="connsiteX4" fmla="*/ 12700 w 8153400"/>
            <a:gd name="connsiteY4" fmla="*/ 0 h 2019300"/>
            <a:gd name="connsiteX0" fmla="*/ 12700 w 8153400"/>
            <a:gd name="connsiteY0" fmla="*/ 0 h 2019300"/>
            <a:gd name="connsiteX1" fmla="*/ 8153400 w 8153400"/>
            <a:gd name="connsiteY1" fmla="*/ 0 h 2019300"/>
            <a:gd name="connsiteX2" fmla="*/ 8135506 w 8153400"/>
            <a:gd name="connsiteY2" fmla="*/ 1295400 h 2019300"/>
            <a:gd name="connsiteX3" fmla="*/ 0 w 8153400"/>
            <a:gd name="connsiteY3" fmla="*/ 2019300 h 2019300"/>
            <a:gd name="connsiteX4" fmla="*/ 12700 w 8153400"/>
            <a:gd name="connsiteY4" fmla="*/ 0 h 2019300"/>
            <a:gd name="connsiteX0" fmla="*/ 2502 w 8143202"/>
            <a:gd name="connsiteY0" fmla="*/ 0 h 2368315"/>
            <a:gd name="connsiteX1" fmla="*/ 8143202 w 8143202"/>
            <a:gd name="connsiteY1" fmla="*/ 0 h 2368315"/>
            <a:gd name="connsiteX2" fmla="*/ 8125308 w 8143202"/>
            <a:gd name="connsiteY2" fmla="*/ 1295400 h 2368315"/>
            <a:gd name="connsiteX3" fmla="*/ 0 w 8143202"/>
            <a:gd name="connsiteY3" fmla="*/ 2368315 h 2368315"/>
            <a:gd name="connsiteX4" fmla="*/ 2502 w 8143202"/>
            <a:gd name="connsiteY4" fmla="*/ 0 h 2368315"/>
            <a:gd name="connsiteX0" fmla="*/ 627 w 8141327"/>
            <a:gd name="connsiteY0" fmla="*/ 0 h 1391948"/>
            <a:gd name="connsiteX1" fmla="*/ 8141327 w 8141327"/>
            <a:gd name="connsiteY1" fmla="*/ 0 h 1391948"/>
            <a:gd name="connsiteX2" fmla="*/ 8123433 w 8141327"/>
            <a:gd name="connsiteY2" fmla="*/ 1295400 h 1391948"/>
            <a:gd name="connsiteX3" fmla="*/ 10905 w 8141327"/>
            <a:gd name="connsiteY3" fmla="*/ 1391948 h 1391948"/>
            <a:gd name="connsiteX4" fmla="*/ 627 w 8141327"/>
            <a:gd name="connsiteY4" fmla="*/ 0 h 1391948"/>
            <a:gd name="connsiteX0" fmla="*/ 627 w 8141327"/>
            <a:gd name="connsiteY0" fmla="*/ 0 h 1392021"/>
            <a:gd name="connsiteX1" fmla="*/ 8141327 w 8141327"/>
            <a:gd name="connsiteY1" fmla="*/ 0 h 1392021"/>
            <a:gd name="connsiteX2" fmla="*/ 8123433 w 8141327"/>
            <a:gd name="connsiteY2" fmla="*/ 1295400 h 1392021"/>
            <a:gd name="connsiteX3" fmla="*/ 10905 w 8141327"/>
            <a:gd name="connsiteY3" fmla="*/ 1391948 h 1392021"/>
            <a:gd name="connsiteX4" fmla="*/ 627 w 8141327"/>
            <a:gd name="connsiteY4" fmla="*/ 0 h 1392021"/>
            <a:gd name="connsiteX0" fmla="*/ 627 w 8141327"/>
            <a:gd name="connsiteY0" fmla="*/ 0 h 2698226"/>
            <a:gd name="connsiteX1" fmla="*/ 8141327 w 8141327"/>
            <a:gd name="connsiteY1" fmla="*/ 0 h 2698226"/>
            <a:gd name="connsiteX2" fmla="*/ 8123434 w 8141327"/>
            <a:gd name="connsiteY2" fmla="*/ 2697363 h 2698226"/>
            <a:gd name="connsiteX3" fmla="*/ 10905 w 8141327"/>
            <a:gd name="connsiteY3" fmla="*/ 1391948 h 2698226"/>
            <a:gd name="connsiteX4" fmla="*/ 627 w 8141327"/>
            <a:gd name="connsiteY4" fmla="*/ 0 h 2698226"/>
            <a:gd name="connsiteX0" fmla="*/ 627 w 8141327"/>
            <a:gd name="connsiteY0" fmla="*/ 0 h 2697363"/>
            <a:gd name="connsiteX1" fmla="*/ 8141327 w 8141327"/>
            <a:gd name="connsiteY1" fmla="*/ 0 h 2697363"/>
            <a:gd name="connsiteX2" fmla="*/ 8123434 w 8141327"/>
            <a:gd name="connsiteY2" fmla="*/ 2697363 h 2697363"/>
            <a:gd name="connsiteX3" fmla="*/ 10905 w 8141327"/>
            <a:gd name="connsiteY3" fmla="*/ 1391948 h 2697363"/>
            <a:gd name="connsiteX4" fmla="*/ 627 w 8141327"/>
            <a:gd name="connsiteY4" fmla="*/ 0 h 2697363"/>
            <a:gd name="connsiteX0" fmla="*/ 15281 w 8155981"/>
            <a:gd name="connsiteY0" fmla="*/ 0 h 2697363"/>
            <a:gd name="connsiteX1" fmla="*/ 8155981 w 8155981"/>
            <a:gd name="connsiteY1" fmla="*/ 0 h 2697363"/>
            <a:gd name="connsiteX2" fmla="*/ 8138088 w 8155981"/>
            <a:gd name="connsiteY2" fmla="*/ 2697363 h 2697363"/>
            <a:gd name="connsiteX3" fmla="*/ 0 w 8155981"/>
            <a:gd name="connsiteY3" fmla="*/ 1391948 h 2697363"/>
            <a:gd name="connsiteX4" fmla="*/ 15281 w 8155981"/>
            <a:gd name="connsiteY4" fmla="*/ 0 h 2697363"/>
            <a:gd name="connsiteX0" fmla="*/ 627 w 8141327"/>
            <a:gd name="connsiteY0" fmla="*/ 0 h 2697363"/>
            <a:gd name="connsiteX1" fmla="*/ 8141327 w 8141327"/>
            <a:gd name="connsiteY1" fmla="*/ 0 h 2697363"/>
            <a:gd name="connsiteX2" fmla="*/ 8123434 w 8141327"/>
            <a:gd name="connsiteY2" fmla="*/ 2697363 h 2697363"/>
            <a:gd name="connsiteX3" fmla="*/ 10905 w 8141327"/>
            <a:gd name="connsiteY3" fmla="*/ 1391948 h 2697363"/>
            <a:gd name="connsiteX4" fmla="*/ 627 w 8141327"/>
            <a:gd name="connsiteY4" fmla="*/ 0 h 2697363"/>
            <a:gd name="connsiteX0" fmla="*/ 627 w 8141327"/>
            <a:gd name="connsiteY0" fmla="*/ 0 h 2697363"/>
            <a:gd name="connsiteX1" fmla="*/ 8141327 w 8141327"/>
            <a:gd name="connsiteY1" fmla="*/ 0 h 2697363"/>
            <a:gd name="connsiteX2" fmla="*/ 8123434 w 8141327"/>
            <a:gd name="connsiteY2" fmla="*/ 2697363 h 2697363"/>
            <a:gd name="connsiteX3" fmla="*/ 10905 w 8141327"/>
            <a:gd name="connsiteY3" fmla="*/ 1391948 h 2697363"/>
            <a:gd name="connsiteX4" fmla="*/ 627 w 8141327"/>
            <a:gd name="connsiteY4" fmla="*/ 0 h 2697363"/>
            <a:gd name="connsiteX0" fmla="*/ 627 w 8141327"/>
            <a:gd name="connsiteY0" fmla="*/ 0 h 2887618"/>
            <a:gd name="connsiteX1" fmla="*/ 8141327 w 8141327"/>
            <a:gd name="connsiteY1" fmla="*/ 0 h 2887618"/>
            <a:gd name="connsiteX2" fmla="*/ 8136214 w 8141327"/>
            <a:gd name="connsiteY2" fmla="*/ 2887618 h 2887618"/>
            <a:gd name="connsiteX3" fmla="*/ 10905 w 8141327"/>
            <a:gd name="connsiteY3" fmla="*/ 1391948 h 2887618"/>
            <a:gd name="connsiteX4" fmla="*/ 627 w 8141327"/>
            <a:gd name="connsiteY4" fmla="*/ 0 h 2887618"/>
            <a:gd name="connsiteX0" fmla="*/ 627 w 8141327"/>
            <a:gd name="connsiteY0" fmla="*/ 0 h 2887618"/>
            <a:gd name="connsiteX1" fmla="*/ 8141327 w 8141327"/>
            <a:gd name="connsiteY1" fmla="*/ 0 h 2887618"/>
            <a:gd name="connsiteX2" fmla="*/ 8136214 w 8141327"/>
            <a:gd name="connsiteY2" fmla="*/ 2887618 h 2887618"/>
            <a:gd name="connsiteX3" fmla="*/ 10905 w 8141327"/>
            <a:gd name="connsiteY3" fmla="*/ 1391948 h 2887618"/>
            <a:gd name="connsiteX4" fmla="*/ 627 w 8141327"/>
            <a:gd name="connsiteY4" fmla="*/ 0 h 2887618"/>
            <a:gd name="connsiteX0" fmla="*/ 627 w 8136221"/>
            <a:gd name="connsiteY0" fmla="*/ 13590 h 2901208"/>
            <a:gd name="connsiteX1" fmla="*/ 7866644 w 8136221"/>
            <a:gd name="connsiteY1" fmla="*/ 0 h 2901208"/>
            <a:gd name="connsiteX2" fmla="*/ 8136214 w 8136221"/>
            <a:gd name="connsiteY2" fmla="*/ 2901208 h 2901208"/>
            <a:gd name="connsiteX3" fmla="*/ 10905 w 8136221"/>
            <a:gd name="connsiteY3" fmla="*/ 1405538 h 2901208"/>
            <a:gd name="connsiteX4" fmla="*/ 627 w 8136221"/>
            <a:gd name="connsiteY4" fmla="*/ 13590 h 2901208"/>
            <a:gd name="connsiteX0" fmla="*/ 627 w 7948955"/>
            <a:gd name="connsiteY0" fmla="*/ 13590 h 2901208"/>
            <a:gd name="connsiteX1" fmla="*/ 7866644 w 7948955"/>
            <a:gd name="connsiteY1" fmla="*/ 0 h 2901208"/>
            <a:gd name="connsiteX2" fmla="*/ 7948930 w 7948955"/>
            <a:gd name="connsiteY2" fmla="*/ 2901208 h 2901208"/>
            <a:gd name="connsiteX3" fmla="*/ 10905 w 7948955"/>
            <a:gd name="connsiteY3" fmla="*/ 1405538 h 2901208"/>
            <a:gd name="connsiteX4" fmla="*/ 627 w 7948955"/>
            <a:gd name="connsiteY4" fmla="*/ 13590 h 2901208"/>
            <a:gd name="connsiteX0" fmla="*/ 627 w 7949019"/>
            <a:gd name="connsiteY0" fmla="*/ 13590 h 2901208"/>
            <a:gd name="connsiteX1" fmla="*/ 7929072 w 7949019"/>
            <a:gd name="connsiteY1" fmla="*/ 0 h 2901208"/>
            <a:gd name="connsiteX2" fmla="*/ 7948930 w 7949019"/>
            <a:gd name="connsiteY2" fmla="*/ 2901208 h 2901208"/>
            <a:gd name="connsiteX3" fmla="*/ 10905 w 7949019"/>
            <a:gd name="connsiteY3" fmla="*/ 1405538 h 2901208"/>
            <a:gd name="connsiteX4" fmla="*/ 627 w 7949019"/>
            <a:gd name="connsiteY4" fmla="*/ 13590 h 2901208"/>
            <a:gd name="connsiteX0" fmla="*/ 627 w 7964779"/>
            <a:gd name="connsiteY0" fmla="*/ 4558 h 2892176"/>
            <a:gd name="connsiteX1" fmla="*/ 7964779 w 7964779"/>
            <a:gd name="connsiteY1" fmla="*/ 0 h 2892176"/>
            <a:gd name="connsiteX2" fmla="*/ 7948930 w 7964779"/>
            <a:gd name="connsiteY2" fmla="*/ 2892176 h 2892176"/>
            <a:gd name="connsiteX3" fmla="*/ 10905 w 7964779"/>
            <a:gd name="connsiteY3" fmla="*/ 1396506 h 2892176"/>
            <a:gd name="connsiteX4" fmla="*/ 627 w 7964779"/>
            <a:gd name="connsiteY4" fmla="*/ 4558 h 2892176"/>
            <a:gd name="connsiteX0" fmla="*/ 627 w 8214724"/>
            <a:gd name="connsiteY0" fmla="*/ 0 h 2887618"/>
            <a:gd name="connsiteX1" fmla="*/ 8214724 w 8214724"/>
            <a:gd name="connsiteY1" fmla="*/ 4474 h 2887618"/>
            <a:gd name="connsiteX2" fmla="*/ 7948930 w 8214724"/>
            <a:gd name="connsiteY2" fmla="*/ 2887618 h 2887618"/>
            <a:gd name="connsiteX3" fmla="*/ 10905 w 8214724"/>
            <a:gd name="connsiteY3" fmla="*/ 1391948 h 2887618"/>
            <a:gd name="connsiteX4" fmla="*/ 627 w 8214724"/>
            <a:gd name="connsiteY4" fmla="*/ 0 h 2887618"/>
            <a:gd name="connsiteX0" fmla="*/ 627 w 8217065"/>
            <a:gd name="connsiteY0" fmla="*/ 0 h 2896650"/>
            <a:gd name="connsiteX1" fmla="*/ 8214724 w 8217065"/>
            <a:gd name="connsiteY1" fmla="*/ 4474 h 2896650"/>
            <a:gd name="connsiteX2" fmla="*/ 8216729 w 8217065"/>
            <a:gd name="connsiteY2" fmla="*/ 2896650 h 2896650"/>
            <a:gd name="connsiteX3" fmla="*/ 10905 w 8217065"/>
            <a:gd name="connsiteY3" fmla="*/ 1391948 h 2896650"/>
            <a:gd name="connsiteX4" fmla="*/ 627 w 8217065"/>
            <a:gd name="connsiteY4" fmla="*/ 0 h 2896650"/>
            <a:gd name="connsiteX0" fmla="*/ 627 w 8224876"/>
            <a:gd name="connsiteY0" fmla="*/ 0 h 3221786"/>
            <a:gd name="connsiteX1" fmla="*/ 8214724 w 8224876"/>
            <a:gd name="connsiteY1" fmla="*/ 4474 h 3221786"/>
            <a:gd name="connsiteX2" fmla="*/ 8224726 w 8224876"/>
            <a:gd name="connsiteY2" fmla="*/ 3221786 h 3221786"/>
            <a:gd name="connsiteX3" fmla="*/ 10905 w 8224876"/>
            <a:gd name="connsiteY3" fmla="*/ 1391948 h 3221786"/>
            <a:gd name="connsiteX4" fmla="*/ 627 w 8224876"/>
            <a:gd name="connsiteY4" fmla="*/ 0 h 3221786"/>
            <a:gd name="connsiteX0" fmla="*/ 627 w 8224876"/>
            <a:gd name="connsiteY0" fmla="*/ 0 h 3221786"/>
            <a:gd name="connsiteX1" fmla="*/ 8214724 w 8224876"/>
            <a:gd name="connsiteY1" fmla="*/ 4474 h 3221786"/>
            <a:gd name="connsiteX2" fmla="*/ 8224726 w 8224876"/>
            <a:gd name="connsiteY2" fmla="*/ 3221786 h 3221786"/>
            <a:gd name="connsiteX3" fmla="*/ 10905 w 8224876"/>
            <a:gd name="connsiteY3" fmla="*/ 1391948 h 3221786"/>
            <a:gd name="connsiteX4" fmla="*/ 627 w 8224876"/>
            <a:gd name="connsiteY4" fmla="*/ 0 h 3221786"/>
            <a:gd name="connsiteX0" fmla="*/ 627 w 8224876"/>
            <a:gd name="connsiteY0" fmla="*/ 0 h 3221786"/>
            <a:gd name="connsiteX1" fmla="*/ 8214724 w 8224876"/>
            <a:gd name="connsiteY1" fmla="*/ 4474 h 3221786"/>
            <a:gd name="connsiteX2" fmla="*/ 8224726 w 8224876"/>
            <a:gd name="connsiteY2" fmla="*/ 3221786 h 3221786"/>
            <a:gd name="connsiteX3" fmla="*/ 10905 w 8224876"/>
            <a:gd name="connsiteY3" fmla="*/ 1391948 h 3221786"/>
            <a:gd name="connsiteX4" fmla="*/ 627 w 8224876"/>
            <a:gd name="connsiteY4" fmla="*/ 0 h 3221786"/>
            <a:gd name="connsiteX0" fmla="*/ 627 w 8224877"/>
            <a:gd name="connsiteY0" fmla="*/ 0 h 3212755"/>
            <a:gd name="connsiteX1" fmla="*/ 8214724 w 8224877"/>
            <a:gd name="connsiteY1" fmla="*/ 4474 h 3212755"/>
            <a:gd name="connsiteX2" fmla="*/ 8224727 w 8224877"/>
            <a:gd name="connsiteY2" fmla="*/ 3212755 h 3212755"/>
            <a:gd name="connsiteX3" fmla="*/ 10905 w 8224877"/>
            <a:gd name="connsiteY3" fmla="*/ 1391948 h 3212755"/>
            <a:gd name="connsiteX4" fmla="*/ 627 w 8224877"/>
            <a:gd name="connsiteY4" fmla="*/ 0 h 3212755"/>
            <a:gd name="connsiteX0" fmla="*/ 627 w 8214724"/>
            <a:gd name="connsiteY0" fmla="*/ 0 h 3205953"/>
            <a:gd name="connsiteX1" fmla="*/ 8214724 w 8214724"/>
            <a:gd name="connsiteY1" fmla="*/ 4474 h 3205953"/>
            <a:gd name="connsiteX2" fmla="*/ 7959915 w 8214724"/>
            <a:gd name="connsiteY2" fmla="*/ 3205953 h 3205953"/>
            <a:gd name="connsiteX3" fmla="*/ 10905 w 8214724"/>
            <a:gd name="connsiteY3" fmla="*/ 1391948 h 3205953"/>
            <a:gd name="connsiteX4" fmla="*/ 627 w 8214724"/>
            <a:gd name="connsiteY4" fmla="*/ 0 h 3205953"/>
            <a:gd name="connsiteX0" fmla="*/ 627 w 8214724"/>
            <a:gd name="connsiteY0" fmla="*/ 0 h 3205953"/>
            <a:gd name="connsiteX1" fmla="*/ 8214724 w 8214724"/>
            <a:gd name="connsiteY1" fmla="*/ 4474 h 3205953"/>
            <a:gd name="connsiteX2" fmla="*/ 8212690 w 8214724"/>
            <a:gd name="connsiteY2" fmla="*/ 3205953 h 3205953"/>
            <a:gd name="connsiteX3" fmla="*/ 10905 w 8214724"/>
            <a:gd name="connsiteY3" fmla="*/ 1391948 h 3205953"/>
            <a:gd name="connsiteX4" fmla="*/ 627 w 8214724"/>
            <a:gd name="connsiteY4" fmla="*/ 0 h 3205953"/>
            <a:gd name="connsiteX0" fmla="*/ 5945 w 8220042"/>
            <a:gd name="connsiteY0" fmla="*/ 0 h 3205953"/>
            <a:gd name="connsiteX1" fmla="*/ 8220042 w 8220042"/>
            <a:gd name="connsiteY1" fmla="*/ 4474 h 3205953"/>
            <a:gd name="connsiteX2" fmla="*/ 8218008 w 8220042"/>
            <a:gd name="connsiteY2" fmla="*/ 3205953 h 3205953"/>
            <a:gd name="connsiteX3" fmla="*/ 0 w 8220042"/>
            <a:gd name="connsiteY3" fmla="*/ 1184225 h 3205953"/>
            <a:gd name="connsiteX4" fmla="*/ 5945 w 8220042"/>
            <a:gd name="connsiteY4" fmla="*/ 0 h 3205953"/>
            <a:gd name="connsiteX0" fmla="*/ 5945 w 8226325"/>
            <a:gd name="connsiteY0" fmla="*/ 0 h 2808568"/>
            <a:gd name="connsiteX1" fmla="*/ 8220042 w 8226325"/>
            <a:gd name="connsiteY1" fmla="*/ 4474 h 2808568"/>
            <a:gd name="connsiteX2" fmla="*/ 8226120 w 8226325"/>
            <a:gd name="connsiteY2" fmla="*/ 2808568 h 2808568"/>
            <a:gd name="connsiteX3" fmla="*/ 0 w 8226325"/>
            <a:gd name="connsiteY3" fmla="*/ 1184225 h 2808568"/>
            <a:gd name="connsiteX4" fmla="*/ 5945 w 8226325"/>
            <a:gd name="connsiteY4" fmla="*/ 0 h 28085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226325" h="2808568">
              <a:moveTo>
                <a:pt x="5945" y="0"/>
              </a:moveTo>
              <a:lnTo>
                <a:pt x="8220042" y="4474"/>
              </a:lnTo>
              <a:cubicBezTo>
                <a:pt x="8218338" y="967013"/>
                <a:pt x="8227824" y="1846029"/>
                <a:pt x="8226120" y="2808568"/>
              </a:cubicBezTo>
              <a:cubicBezTo>
                <a:pt x="6529648" y="1943781"/>
                <a:pt x="5608848" y="1265896"/>
                <a:pt x="0" y="1184225"/>
              </a:cubicBezTo>
              <a:cubicBezTo>
                <a:pt x="4233" y="511125"/>
                <a:pt x="1712" y="673100"/>
                <a:pt x="5945" y="0"/>
              </a:cubicBezTo>
              <a:close/>
            </a:path>
          </a:pathLst>
        </a:custGeom>
        <a:solidFill>
          <a:srgbClr val="EE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274320" tIns="228600" rtlCol="0" anchor="t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rPr>
            <a:t>First Script℠</a:t>
          </a: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rPr>
            <a:t>New generic launch reimbursement worksheet </a:t>
          </a:r>
        </a:p>
      </xdr:txBody>
    </xdr:sp>
    <xdr:clientData/>
  </xdr:twoCellAnchor>
  <xdr:twoCellAnchor>
    <xdr:from>
      <xdr:col>13</xdr:col>
      <xdr:colOff>84667</xdr:colOff>
      <xdr:row>1</xdr:row>
      <xdr:rowOff>9526</xdr:rowOff>
    </xdr:from>
    <xdr:to>
      <xdr:col>16</xdr:col>
      <xdr:colOff>605367</xdr:colOff>
      <xdr:row>2</xdr:row>
      <xdr:rowOff>123826</xdr:rowOff>
    </xdr:to>
    <xdr:sp macro="" textlink="">
      <xdr:nvSpPr>
        <xdr:cNvPr id="18440" name="Round Single Corner Rectangle 8"/>
        <xdr:cNvSpPr>
          <a:spLocks/>
        </xdr:cNvSpPr>
      </xdr:nvSpPr>
      <xdr:spPr bwMode="auto">
        <a:xfrm rot="16200000" flipH="1">
          <a:off x="7763934" y="-464608"/>
          <a:ext cx="342900" cy="1748367"/>
        </a:xfrm>
        <a:custGeom>
          <a:avLst/>
          <a:gdLst>
            <a:gd name="T0" fmla="*/ 0 w 349250"/>
            <a:gd name="T1" fmla="*/ 0 h 1329266"/>
            <a:gd name="T2" fmla="*/ 230329 w 349250"/>
            <a:gd name="T3" fmla="*/ 0 h 1329266"/>
            <a:gd name="T4" fmla="*/ 347133 w 349250"/>
            <a:gd name="T5" fmla="*/ 130989 h 1329266"/>
            <a:gd name="T6" fmla="*/ 347133 w 349250"/>
            <a:gd name="T7" fmla="*/ 1481665 h 1329266"/>
            <a:gd name="T8" fmla="*/ 0 w 349250"/>
            <a:gd name="T9" fmla="*/ 1481665 h 1329266"/>
            <a:gd name="T10" fmla="*/ 0 w 349250"/>
            <a:gd name="T11" fmla="*/ 0 h 13292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49250"/>
            <a:gd name="T19" fmla="*/ 0 h 1329266"/>
            <a:gd name="T20" fmla="*/ 349250 w 349250"/>
            <a:gd name="T21" fmla="*/ 1329266 h 132926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49250" h="1329266">
              <a:moveTo>
                <a:pt x="0" y="0"/>
              </a:moveTo>
              <a:lnTo>
                <a:pt x="231734" y="0"/>
              </a:lnTo>
              <a:cubicBezTo>
                <a:pt x="296636" y="0"/>
                <a:pt x="349250" y="52614"/>
                <a:pt x="349250" y="117516"/>
              </a:cubicBezTo>
              <a:lnTo>
                <a:pt x="349250" y="1329266"/>
              </a:lnTo>
              <a:lnTo>
                <a:pt x="0" y="1329266"/>
              </a:lnTo>
              <a:lnTo>
                <a:pt x="0" y="0"/>
              </a:lnTo>
              <a:close/>
            </a:path>
          </a:pathLst>
        </a:custGeom>
        <a:solidFill>
          <a:srgbClr val="7F7F7F"/>
        </a:solidFill>
        <a:ln w="9525">
          <a:noFill/>
          <a:miter lim="800000"/>
          <a:headEnd/>
          <a:tailEnd/>
        </a:ln>
      </xdr:spPr>
      <xdr:txBody>
        <a:bodyPr vertOverflow="clip" wrap="square" lIns="91440" tIns="118872" rIns="9144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SOURCE℠ </a:t>
          </a: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Generics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9" zoomScaleNormal="100" workbookViewId="0">
      <selection activeCell="Q39" sqref="Q39"/>
    </sheetView>
  </sheetViews>
  <sheetFormatPr defaultColWidth="8.88671875" defaultRowHeight="13.2"/>
  <cols>
    <col min="1" max="2" width="3" customWidth="1"/>
    <col min="3" max="3" width="1.6640625" customWidth="1"/>
    <col min="4" max="4" width="24.109375" customWidth="1"/>
    <col min="5" max="5" width="1.109375" customWidth="1"/>
    <col min="6" max="7" width="10.6640625" customWidth="1"/>
    <col min="8" max="8" width="10.88671875" bestFit="1" customWidth="1"/>
    <col min="9" max="9" width="1.33203125" customWidth="1"/>
    <col min="10" max="10" width="3.44140625" customWidth="1"/>
    <col min="11" max="11" width="1.109375" customWidth="1"/>
    <col min="12" max="12" width="12.109375" bestFit="1" customWidth="1"/>
    <col min="13" max="14" width="12.88671875" bestFit="1" customWidth="1"/>
    <col min="15" max="15" width="1.109375" customWidth="1"/>
    <col min="16" max="16" width="4.6640625" customWidth="1"/>
    <col min="17" max="17" width="7.88671875" customWidth="1"/>
    <col min="18" max="18" width="3.44140625" customWidth="1"/>
    <col min="19" max="19" width="3" customWidth="1"/>
  </cols>
  <sheetData>
    <row r="1" spans="1:17" s="9" customFormat="1" ht="18" customHeight="1">
      <c r="C1" s="7"/>
      <c r="D1" s="8"/>
      <c r="E1" s="8"/>
      <c r="F1" s="8"/>
      <c r="H1" s="10"/>
      <c r="I1" s="10"/>
      <c r="J1" s="10"/>
      <c r="K1" s="8"/>
    </row>
    <row r="2" spans="1:17" s="9" customFormat="1" ht="21">
      <c r="D2" s="35"/>
      <c r="E2"/>
      <c r="F2"/>
      <c r="G2"/>
      <c r="H2"/>
      <c r="I2"/>
      <c r="J2"/>
      <c r="K2"/>
      <c r="L2"/>
      <c r="M2"/>
      <c r="N2"/>
      <c r="O2"/>
      <c r="P2"/>
    </row>
    <row r="3" spans="1:17" s="36" customFormat="1" ht="126" customHeight="1">
      <c r="D3" s="37"/>
      <c r="E3" s="38"/>
      <c r="F3" s="38"/>
      <c r="G3" s="38"/>
      <c r="H3" s="38"/>
      <c r="I3" s="38"/>
      <c r="J3" s="38"/>
      <c r="K3" s="38"/>
    </row>
    <row r="4" spans="1:17" s="12" customFormat="1" ht="21.75" hidden="1" customHeight="1">
      <c r="A4" s="39"/>
      <c r="B4" s="39"/>
      <c r="C4" s="39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13.5" hidden="1" customHeight="1"/>
    <row r="6" spans="1:17" ht="26.25" customHeight="1">
      <c r="C6" s="175" t="s">
        <v>23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ht="13.5" customHeight="1">
      <c r="F7" s="28"/>
      <c r="G7" s="28"/>
      <c r="H7" s="28"/>
      <c r="I7" s="28"/>
      <c r="J7" s="18"/>
      <c r="K7" s="28"/>
      <c r="L7" s="29"/>
      <c r="M7" s="1"/>
      <c r="N7" s="1"/>
      <c r="O7" s="1"/>
    </row>
    <row r="8" spans="1:17" s="5" customFormat="1" ht="18" customHeight="1">
      <c r="F8" s="189" t="s">
        <v>0</v>
      </c>
      <c r="G8" s="189"/>
      <c r="H8" s="189"/>
      <c r="I8" s="30"/>
      <c r="J8" s="18"/>
      <c r="K8" s="31"/>
      <c r="L8" s="189" t="s">
        <v>1</v>
      </c>
      <c r="M8" s="189"/>
      <c r="N8" s="189"/>
    </row>
    <row r="9" spans="1:17" s="5" customFormat="1" ht="6" customHeight="1" thickBot="1">
      <c r="D9" s="17"/>
      <c r="E9" s="17"/>
      <c r="F9" s="190"/>
      <c r="G9" s="190"/>
      <c r="H9" s="190"/>
      <c r="J9" s="65"/>
      <c r="K9" s="17"/>
      <c r="L9" s="190"/>
      <c r="M9" s="190"/>
      <c r="N9" s="190"/>
    </row>
    <row r="10" spans="1:17" ht="3" customHeight="1">
      <c r="C10" s="152" t="s">
        <v>10</v>
      </c>
      <c r="D10" s="153"/>
      <c r="E10" s="176" t="s">
        <v>31</v>
      </c>
      <c r="F10" s="177"/>
      <c r="G10" s="177"/>
      <c r="H10" s="177"/>
      <c r="I10" s="178"/>
      <c r="J10" s="66"/>
      <c r="K10" s="176" t="s">
        <v>34</v>
      </c>
      <c r="L10" s="191"/>
      <c r="M10" s="191"/>
      <c r="N10" s="191"/>
      <c r="O10" s="192"/>
    </row>
    <row r="11" spans="1:17" s="18" customFormat="1" ht="6.75" customHeight="1">
      <c r="C11" s="152"/>
      <c r="D11" s="153"/>
      <c r="E11" s="179"/>
      <c r="F11" s="180"/>
      <c r="G11" s="180"/>
      <c r="H11" s="180"/>
      <c r="I11" s="181"/>
      <c r="J11" s="66"/>
      <c r="K11" s="193"/>
      <c r="L11" s="194"/>
      <c r="M11" s="194"/>
      <c r="N11" s="194"/>
      <c r="O11" s="195"/>
    </row>
    <row r="12" spans="1:17" s="27" customFormat="1" ht="30.75" customHeight="1">
      <c r="C12" s="152"/>
      <c r="D12" s="187" t="s">
        <v>18</v>
      </c>
      <c r="E12" s="179"/>
      <c r="F12" s="180"/>
      <c r="G12" s="180"/>
      <c r="H12" s="180"/>
      <c r="I12" s="181"/>
      <c r="J12" s="66"/>
      <c r="K12" s="193"/>
      <c r="L12" s="194"/>
      <c r="M12" s="194"/>
      <c r="N12" s="194"/>
      <c r="O12" s="195"/>
    </row>
    <row r="13" spans="1:17" s="18" customFormat="1" ht="7.5" customHeight="1">
      <c r="C13" s="152"/>
      <c r="D13" s="188"/>
      <c r="E13" s="179"/>
      <c r="F13" s="180"/>
      <c r="G13" s="180"/>
      <c r="H13" s="180"/>
      <c r="I13" s="181"/>
      <c r="J13" s="66"/>
      <c r="K13" s="193"/>
      <c r="L13" s="194"/>
      <c r="M13" s="194"/>
      <c r="N13" s="194"/>
      <c r="O13" s="195"/>
    </row>
    <row r="14" spans="1:17" hidden="1">
      <c r="C14" s="5"/>
      <c r="D14" s="14" t="s">
        <v>2</v>
      </c>
      <c r="E14" s="75"/>
      <c r="F14" s="182" t="s">
        <v>9</v>
      </c>
      <c r="G14" s="182"/>
      <c r="H14" s="182"/>
      <c r="I14" s="76"/>
      <c r="J14" s="67"/>
      <c r="K14" s="75"/>
      <c r="L14" s="183" t="s">
        <v>8</v>
      </c>
      <c r="M14" s="183"/>
      <c r="N14" s="183"/>
      <c r="O14" s="13"/>
    </row>
    <row r="15" spans="1:17" s="150" customFormat="1" ht="15" customHeight="1">
      <c r="C15" s="39"/>
      <c r="D15" s="146" t="s">
        <v>11</v>
      </c>
      <c r="E15" s="147"/>
      <c r="F15" s="184" t="s">
        <v>24</v>
      </c>
      <c r="G15" s="184"/>
      <c r="H15" s="184"/>
      <c r="I15" s="148"/>
      <c r="J15" s="68"/>
      <c r="K15" s="147"/>
      <c r="L15" s="184" t="s">
        <v>26</v>
      </c>
      <c r="M15" s="184"/>
      <c r="N15" s="184"/>
      <c r="O15" s="149"/>
    </row>
    <row r="16" spans="1:17" s="150" customFormat="1" ht="15" customHeight="1">
      <c r="C16" s="39"/>
      <c r="D16" s="146" t="s">
        <v>12</v>
      </c>
      <c r="E16" s="147"/>
      <c r="F16" s="185" t="s">
        <v>25</v>
      </c>
      <c r="G16" s="186"/>
      <c r="H16" s="186"/>
      <c r="I16" s="151"/>
      <c r="J16" s="68"/>
      <c r="K16" s="147"/>
      <c r="L16" s="185" t="s">
        <v>27</v>
      </c>
      <c r="M16" s="186"/>
      <c r="N16" s="186"/>
      <c r="O16" s="149"/>
    </row>
    <row r="17" spans="3:16" s="11" customFormat="1" ht="15" customHeight="1">
      <c r="C17" s="12"/>
      <c r="D17" s="74" t="s">
        <v>3</v>
      </c>
      <c r="E17" s="78"/>
      <c r="F17" s="46">
        <v>56</v>
      </c>
      <c r="G17" s="171" t="s">
        <v>32</v>
      </c>
      <c r="H17" s="46" t="s">
        <v>29</v>
      </c>
      <c r="I17" s="79"/>
      <c r="J17" s="69"/>
      <c r="K17" s="78"/>
      <c r="L17" s="46">
        <v>56</v>
      </c>
      <c r="M17" s="171" t="s">
        <v>32</v>
      </c>
      <c r="N17" s="174" t="s">
        <v>29</v>
      </c>
      <c r="O17" s="47"/>
    </row>
    <row r="18" spans="3:16" s="11" customFormat="1" ht="15" customHeight="1">
      <c r="C18" s="92"/>
      <c r="D18" s="73" t="s">
        <v>4</v>
      </c>
      <c r="E18" s="77"/>
      <c r="F18" s="58">
        <v>4059812</v>
      </c>
      <c r="G18" s="59"/>
      <c r="H18" s="60"/>
      <c r="I18" s="80"/>
      <c r="J18" s="70"/>
      <c r="K18" s="77"/>
      <c r="L18" s="58">
        <v>4934279</v>
      </c>
      <c r="M18" s="59"/>
      <c r="N18" s="60"/>
      <c r="O18" s="57"/>
    </row>
    <row r="19" spans="3:16" s="11" customFormat="1" ht="15" customHeight="1">
      <c r="C19" s="12"/>
      <c r="D19" s="74" t="s">
        <v>13</v>
      </c>
      <c r="E19" s="81"/>
      <c r="F19" s="34">
        <v>61551</v>
      </c>
      <c r="G19" s="48"/>
      <c r="H19" s="33"/>
      <c r="I19" s="82"/>
      <c r="J19" s="70"/>
      <c r="K19" s="81"/>
      <c r="L19" s="34">
        <f>F19</f>
        <v>61551</v>
      </c>
      <c r="M19" s="48"/>
      <c r="N19" s="33"/>
      <c r="O19" s="21"/>
    </row>
    <row r="20" spans="3:16" s="11" customFormat="1" ht="15" customHeight="1">
      <c r="C20" s="92"/>
      <c r="D20" s="73" t="s">
        <v>5</v>
      </c>
      <c r="E20" s="77"/>
      <c r="F20" s="61"/>
      <c r="G20" s="62">
        <v>8012.17</v>
      </c>
      <c r="H20" s="63"/>
      <c r="I20" s="83"/>
      <c r="J20" s="71"/>
      <c r="K20" s="77"/>
      <c r="L20" s="61"/>
      <c r="M20" s="62">
        <v>7211.23</v>
      </c>
      <c r="N20" s="63"/>
      <c r="O20" s="57"/>
    </row>
    <row r="21" spans="3:16" s="11" customFormat="1" ht="15" customHeight="1" thickBot="1">
      <c r="C21" s="12"/>
      <c r="D21" s="74" t="s">
        <v>6</v>
      </c>
      <c r="E21" s="84"/>
      <c r="F21" s="43"/>
      <c r="G21" s="49">
        <v>6676.81</v>
      </c>
      <c r="H21" s="44"/>
      <c r="I21" s="85"/>
      <c r="J21" s="71"/>
      <c r="K21" s="84"/>
      <c r="L21" s="43"/>
      <c r="M21" s="49">
        <v>5768.98</v>
      </c>
      <c r="N21" s="44"/>
      <c r="O21" s="45"/>
    </row>
    <row r="22" spans="3:16" ht="12" customHeight="1">
      <c r="C22" s="5"/>
      <c r="D22" s="50"/>
      <c r="E22" s="14"/>
      <c r="F22" s="5"/>
      <c r="G22" s="15"/>
      <c r="H22" s="16"/>
      <c r="I22" s="16"/>
      <c r="J22" s="72"/>
      <c r="K22" s="14"/>
      <c r="L22" s="5"/>
      <c r="M22" s="42"/>
      <c r="N22" s="16"/>
      <c r="O22" s="5"/>
    </row>
    <row r="23" spans="3:16" ht="12" customHeight="1">
      <c r="C23" s="5"/>
      <c r="D23" s="50" t="s">
        <v>28</v>
      </c>
      <c r="E23" s="14"/>
      <c r="F23" s="5"/>
      <c r="G23" s="15"/>
      <c r="H23" s="16"/>
      <c r="I23" s="16"/>
      <c r="J23" s="16"/>
      <c r="K23" s="14"/>
      <c r="L23" s="2"/>
      <c r="N23" s="3"/>
      <c r="O23" s="4"/>
    </row>
    <row r="24" spans="3:16">
      <c r="D24" s="26"/>
      <c r="E24" s="19"/>
      <c r="G24" s="3"/>
      <c r="H24" s="4"/>
      <c r="I24" s="4"/>
      <c r="J24" s="4"/>
      <c r="K24" s="19"/>
      <c r="L24" s="2"/>
      <c r="N24" s="3"/>
      <c r="O24" s="4"/>
    </row>
    <row r="25" spans="3:16" ht="25.5" customHeight="1">
      <c r="D25" s="19"/>
      <c r="E25" s="19"/>
      <c r="G25" s="3"/>
      <c r="H25" s="4"/>
      <c r="I25" s="4"/>
      <c r="J25" s="4"/>
      <c r="K25" s="19"/>
      <c r="L25" s="2"/>
      <c r="N25" s="3"/>
      <c r="O25" s="4"/>
    </row>
    <row r="26" spans="3:16" ht="26.25" customHeight="1">
      <c r="C26" s="175" t="s">
        <v>15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</row>
    <row r="27" spans="3:16" ht="6.75" customHeight="1">
      <c r="D27" s="2"/>
      <c r="E27" s="2"/>
      <c r="G27" s="3"/>
      <c r="H27" s="4"/>
      <c r="I27" s="4"/>
      <c r="J27" s="4"/>
      <c r="K27" s="2"/>
      <c r="L27" s="2"/>
      <c r="N27" s="3"/>
      <c r="O27" s="4"/>
    </row>
    <row r="28" spans="3:16" s="32" customFormat="1" ht="20.399999999999999">
      <c r="F28" s="189" t="s">
        <v>0</v>
      </c>
      <c r="G28" s="189"/>
      <c r="H28" s="189"/>
      <c r="J28" s="87"/>
      <c r="L28" s="189" t="s">
        <v>1</v>
      </c>
      <c r="M28" s="189"/>
      <c r="N28" s="189"/>
    </row>
    <row r="29" spans="3:16" s="5" customFormat="1" ht="4.5" customHeight="1" thickBot="1">
      <c r="D29" s="17"/>
      <c r="E29" s="17"/>
      <c r="F29" s="190"/>
      <c r="G29" s="190"/>
      <c r="H29" s="190"/>
      <c r="J29" s="65"/>
      <c r="K29" s="17"/>
      <c r="L29" s="190"/>
      <c r="M29" s="190"/>
      <c r="N29" s="190"/>
    </row>
    <row r="30" spans="3:16" s="25" customFormat="1" ht="33.75" customHeight="1">
      <c r="D30" s="90" t="s">
        <v>19</v>
      </c>
      <c r="E30" s="53"/>
      <c r="F30" s="51">
        <v>0.12</v>
      </c>
      <c r="G30" s="55">
        <v>0.13</v>
      </c>
      <c r="H30" s="51">
        <v>0.14000000000000001</v>
      </c>
      <c r="I30" s="54"/>
      <c r="J30" s="86"/>
      <c r="K30" s="53"/>
      <c r="L30" s="51">
        <v>0.3</v>
      </c>
      <c r="M30" s="55">
        <v>0.35</v>
      </c>
      <c r="N30" s="51">
        <v>0.4</v>
      </c>
      <c r="O30" s="52"/>
    </row>
    <row r="31" spans="3:16" s="5" customFormat="1" ht="18" customHeight="1">
      <c r="C31" s="93"/>
      <c r="D31" s="94" t="s">
        <v>16</v>
      </c>
      <c r="E31" s="99"/>
      <c r="F31" s="100"/>
      <c r="G31" s="95"/>
      <c r="H31" s="100"/>
      <c r="I31" s="101"/>
      <c r="J31" s="88"/>
      <c r="K31" s="99"/>
      <c r="L31" s="100"/>
      <c r="M31" s="95"/>
      <c r="N31" s="100"/>
      <c r="O31" s="101"/>
    </row>
    <row r="32" spans="3:16" s="5" customFormat="1" ht="14.25" customHeight="1">
      <c r="D32" s="163" t="s">
        <v>20</v>
      </c>
      <c r="E32" s="109"/>
      <c r="F32" s="110"/>
      <c r="G32" s="111"/>
      <c r="H32" s="110"/>
      <c r="I32" s="112"/>
      <c r="J32" s="113"/>
      <c r="K32" s="109"/>
      <c r="L32" s="110"/>
      <c r="M32" s="111"/>
      <c r="N32" s="110"/>
      <c r="O32" s="112"/>
      <c r="P32" s="114"/>
    </row>
    <row r="33" spans="3:17" s="5" customFormat="1">
      <c r="C33" s="91"/>
      <c r="D33" s="172" t="s">
        <v>30</v>
      </c>
      <c r="E33" s="115"/>
      <c r="F33" s="116">
        <f>G20*(1-F30)</f>
        <v>7050.7096000000001</v>
      </c>
      <c r="G33" s="117">
        <f>G20*(1-G30)</f>
        <v>6970.5879000000004</v>
      </c>
      <c r="H33" s="116">
        <f>G20*(1-H30)</f>
        <v>6890.4661999999998</v>
      </c>
      <c r="I33" s="118"/>
      <c r="J33" s="119"/>
      <c r="K33" s="115"/>
      <c r="L33" s="120">
        <f>M20*(1-L30)</f>
        <v>5047.860999999999</v>
      </c>
      <c r="M33" s="121">
        <f>M20*(1-M30)</f>
        <v>4687.2995000000001</v>
      </c>
      <c r="N33" s="120">
        <f>M20*(1-N30)</f>
        <v>4326.7379999999994</v>
      </c>
      <c r="O33" s="122"/>
      <c r="P33" s="114"/>
    </row>
    <row r="34" spans="3:17" s="5" customFormat="1">
      <c r="C34" s="154"/>
      <c r="D34" s="173" t="s">
        <v>33</v>
      </c>
      <c r="E34" s="156"/>
      <c r="F34" s="157">
        <f>F33/F17</f>
        <v>125.90552857142858</v>
      </c>
      <c r="G34" s="158">
        <f>G33/F17</f>
        <v>124.47478392857144</v>
      </c>
      <c r="H34" s="157">
        <f>H33/F17</f>
        <v>123.04403928571428</v>
      </c>
      <c r="I34" s="159"/>
      <c r="J34" s="123"/>
      <c r="K34" s="156"/>
      <c r="L34" s="160">
        <f>L33/L17</f>
        <v>90.140374999999977</v>
      </c>
      <c r="M34" s="161">
        <f>M33/L17</f>
        <v>83.701776785714287</v>
      </c>
      <c r="N34" s="160">
        <f>N33/L17</f>
        <v>77.263178571428554</v>
      </c>
      <c r="O34" s="162"/>
      <c r="P34" s="114"/>
    </row>
    <row r="35" spans="3:17" s="5" customFormat="1" ht="8.25" customHeight="1">
      <c r="E35" s="124"/>
      <c r="F35" s="125"/>
      <c r="G35" s="126"/>
      <c r="H35" s="125"/>
      <c r="I35" s="127"/>
      <c r="J35" s="113"/>
      <c r="K35" s="124"/>
      <c r="L35" s="125"/>
      <c r="M35" s="126"/>
      <c r="N35" s="125"/>
      <c r="O35" s="128"/>
      <c r="P35" s="114"/>
    </row>
    <row r="36" spans="3:17" s="5" customFormat="1" ht="14.25" customHeight="1">
      <c r="D36" s="163" t="s">
        <v>21</v>
      </c>
      <c r="E36" s="109"/>
      <c r="F36" s="129"/>
      <c r="G36" s="130"/>
      <c r="H36" s="129"/>
      <c r="I36" s="131"/>
      <c r="J36" s="113"/>
      <c r="K36" s="109"/>
      <c r="L36" s="129"/>
      <c r="M36" s="130"/>
      <c r="N36" s="129"/>
      <c r="O36" s="112"/>
      <c r="P36" s="114"/>
    </row>
    <row r="37" spans="3:17" s="5" customFormat="1">
      <c r="C37" s="91"/>
      <c r="D37" s="64" t="str">
        <f>D33</f>
        <v>Per Carton</v>
      </c>
      <c r="E37" s="115"/>
      <c r="F37" s="116">
        <f>G21</f>
        <v>6676.81</v>
      </c>
      <c r="G37" s="117">
        <f>G21</f>
        <v>6676.81</v>
      </c>
      <c r="H37" s="116">
        <f>G21</f>
        <v>6676.81</v>
      </c>
      <c r="I37" s="118"/>
      <c r="J37" s="119"/>
      <c r="K37" s="115"/>
      <c r="L37" s="116">
        <v>5768.97</v>
      </c>
      <c r="M37" s="121">
        <f>L37</f>
        <v>5768.97</v>
      </c>
      <c r="N37" s="120">
        <f>L37</f>
        <v>5768.97</v>
      </c>
      <c r="O37" s="122"/>
      <c r="P37" s="114"/>
    </row>
    <row r="38" spans="3:17" s="5" customFormat="1">
      <c r="C38" s="154"/>
      <c r="D38" s="155" t="str">
        <f>D34</f>
        <v>Per Ampule</v>
      </c>
      <c r="E38" s="156"/>
      <c r="F38" s="157">
        <f>$G$21/$F$17</f>
        <v>119.22875000000001</v>
      </c>
      <c r="G38" s="158">
        <f>$G$21/$F$17</f>
        <v>119.22875000000001</v>
      </c>
      <c r="H38" s="157">
        <f>$G$21/$F$17</f>
        <v>119.22875000000001</v>
      </c>
      <c r="I38" s="159"/>
      <c r="J38" s="123"/>
      <c r="K38" s="156"/>
      <c r="L38" s="160">
        <f>$L$37/$L$17</f>
        <v>103.01732142857144</v>
      </c>
      <c r="M38" s="161">
        <f>$L$37/$L$17</f>
        <v>103.01732142857144</v>
      </c>
      <c r="N38" s="160">
        <f>$L$37/$L$17</f>
        <v>103.01732142857144</v>
      </c>
      <c r="O38" s="162"/>
      <c r="P38" s="114"/>
    </row>
    <row r="39" spans="3:17" s="5" customFormat="1" ht="8.25" customHeight="1">
      <c r="E39" s="124"/>
      <c r="F39" s="125"/>
      <c r="G39" s="126"/>
      <c r="H39" s="125"/>
      <c r="I39" s="127"/>
      <c r="J39" s="113"/>
      <c r="K39" s="124"/>
      <c r="L39" s="125"/>
      <c r="M39" s="126"/>
      <c r="N39" s="125"/>
      <c r="O39" s="128"/>
      <c r="P39" s="114"/>
    </row>
    <row r="40" spans="3:17" s="14" customFormat="1" ht="13.8">
      <c r="C40" s="102"/>
      <c r="D40" s="103" t="s">
        <v>22</v>
      </c>
      <c r="E40" s="132"/>
      <c r="F40" s="133"/>
      <c r="G40" s="134"/>
      <c r="H40" s="133"/>
      <c r="I40" s="135"/>
      <c r="J40" s="136"/>
      <c r="K40" s="132"/>
      <c r="L40" s="133"/>
      <c r="M40" s="134"/>
      <c r="N40" s="133"/>
      <c r="O40" s="137"/>
      <c r="P40" s="138"/>
    </row>
    <row r="41" spans="3:17" s="20" customFormat="1" ht="15" customHeight="1">
      <c r="C41" s="104"/>
      <c r="D41" s="96" t="str">
        <f>D33</f>
        <v>Per Carton</v>
      </c>
      <c r="E41" s="139"/>
      <c r="F41" s="164">
        <f t="shared" ref="F41:H42" si="0">F33-F37</f>
        <v>373.89959999999974</v>
      </c>
      <c r="G41" s="165">
        <f t="shared" si="0"/>
        <v>293.77790000000005</v>
      </c>
      <c r="H41" s="164">
        <f t="shared" si="0"/>
        <v>213.65619999999944</v>
      </c>
      <c r="I41" s="166"/>
      <c r="J41" s="167"/>
      <c r="K41" s="168"/>
      <c r="L41" s="169">
        <f t="shared" ref="L41:N42" si="1">L33-L37</f>
        <v>-721.10900000000129</v>
      </c>
      <c r="M41" s="170">
        <f t="shared" si="1"/>
        <v>-1081.6705000000002</v>
      </c>
      <c r="N41" s="169">
        <f t="shared" si="1"/>
        <v>-1442.2320000000009</v>
      </c>
      <c r="O41" s="141"/>
      <c r="P41" s="114"/>
    </row>
    <row r="42" spans="3:17" s="20" customFormat="1" ht="16.5" customHeight="1">
      <c r="C42" s="105"/>
      <c r="D42" s="96" t="str">
        <f>D34</f>
        <v>Per Ampule</v>
      </c>
      <c r="E42" s="139"/>
      <c r="F42" s="164">
        <f t="shared" si="0"/>
        <v>6.6767785714285708</v>
      </c>
      <c r="G42" s="165">
        <f t="shared" si="0"/>
        <v>5.2460339285714355</v>
      </c>
      <c r="H42" s="164">
        <f t="shared" si="0"/>
        <v>3.8152892857142717</v>
      </c>
      <c r="I42" s="166"/>
      <c r="J42" s="167"/>
      <c r="K42" s="168"/>
      <c r="L42" s="169">
        <f t="shared" si="1"/>
        <v>-12.876946428571458</v>
      </c>
      <c r="M42" s="170">
        <f t="shared" si="1"/>
        <v>-19.315544642857148</v>
      </c>
      <c r="N42" s="169">
        <f t="shared" si="1"/>
        <v>-25.754142857142881</v>
      </c>
      <c r="O42" s="141"/>
      <c r="P42" s="114"/>
    </row>
    <row r="43" spans="3:17" s="20" customFormat="1" ht="13.8" thickBot="1">
      <c r="C43" s="98"/>
      <c r="D43" s="97"/>
      <c r="E43" s="142"/>
      <c r="F43" s="106"/>
      <c r="G43" s="107"/>
      <c r="H43" s="106"/>
      <c r="I43" s="108"/>
      <c r="J43" s="140"/>
      <c r="K43" s="142"/>
      <c r="L43" s="143"/>
      <c r="M43" s="144"/>
      <c r="N43" s="143"/>
      <c r="O43" s="145"/>
      <c r="P43" s="114"/>
    </row>
    <row r="44" spans="3:17" s="5" customFormat="1">
      <c r="F44" s="6"/>
      <c r="G44" s="6"/>
      <c r="H44" s="6"/>
      <c r="I44" s="6"/>
      <c r="J44" s="89"/>
      <c r="M44" s="6"/>
      <c r="N44" s="6"/>
      <c r="O44" s="6"/>
      <c r="Q44" s="20"/>
    </row>
    <row r="45" spans="3:17" s="22" customFormat="1">
      <c r="D45" s="50" t="s">
        <v>14</v>
      </c>
      <c r="F45" s="23"/>
      <c r="G45" s="23"/>
      <c r="H45" s="23"/>
      <c r="I45" s="23"/>
      <c r="J45" s="23"/>
      <c r="M45" s="23"/>
      <c r="N45" s="23"/>
      <c r="O45" s="23"/>
    </row>
    <row r="46" spans="3:17" s="22" customFormat="1">
      <c r="D46" s="50" t="s">
        <v>7</v>
      </c>
    </row>
    <row r="47" spans="3:17" s="22" customFormat="1"/>
    <row r="48" spans="3:17" s="22" customFormat="1"/>
    <row r="51" spans="3:15">
      <c r="C51" s="56" t="s">
        <v>17</v>
      </c>
    </row>
    <row r="54" spans="3:15">
      <c r="O54" t="s">
        <v>10</v>
      </c>
    </row>
    <row r="55" spans="3:15">
      <c r="N55" s="24"/>
    </row>
  </sheetData>
  <mergeCells count="15">
    <mergeCell ref="F28:H29"/>
    <mergeCell ref="L28:N29"/>
    <mergeCell ref="F8:H9"/>
    <mergeCell ref="L8:N9"/>
    <mergeCell ref="K10:O13"/>
    <mergeCell ref="C6:Q6"/>
    <mergeCell ref="E10:I13"/>
    <mergeCell ref="C26:O26"/>
    <mergeCell ref="F14:H14"/>
    <mergeCell ref="L14:N14"/>
    <mergeCell ref="F15:H15"/>
    <mergeCell ref="L15:N15"/>
    <mergeCell ref="F16:H16"/>
    <mergeCell ref="L16:N16"/>
    <mergeCell ref="D12:D13"/>
  </mergeCells>
  <phoneticPr fontId="5" type="noConversion"/>
  <pageMargins left="0.25" right="0.25" top="0.25" bottom="0.25" header="0.5" footer="0.5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300mg per 5mL</vt:lpstr>
      <vt:lpstr>'300mg per 5mL'!Print_Area</vt:lpstr>
    </vt:vector>
  </TitlesOfParts>
  <Company>Cardinal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Cardinal Health</dc:creator>
  <cp:lastModifiedBy>End User</cp:lastModifiedBy>
  <cp:lastPrinted>2011-11-29T14:40:36Z</cp:lastPrinted>
  <dcterms:created xsi:type="dcterms:W3CDTF">2004-04-21T19:27:47Z</dcterms:created>
  <dcterms:modified xsi:type="dcterms:W3CDTF">2013-11-18T18:03:31Z</dcterms:modified>
</cp:coreProperties>
</file>